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 activeTab="2"/>
  </bookViews>
  <sheets>
    <sheet name="corpo pompa" sheetId="1" r:id="rId1"/>
    <sheet name="motori elettrici" sheetId="2" r:id="rId2"/>
    <sheet name="ricambi" sheetId="3" r:id="rId3"/>
  </sheets>
  <definedNames>
    <definedName name="_xlnm._FilterDatabase" localSheetId="0" hidden="1">'corpo pompa'!$E$2:$E$45</definedName>
    <definedName name="_xlnm._FilterDatabase" localSheetId="1" hidden="1">'motori elettrici'!$E$2:$E$12</definedName>
    <definedName name="_xlnm._FilterDatabase" localSheetId="2" hidden="1">ricambi!$F$3:$F$13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2" i="1"/>
  <c r="C37"/>
  <c r="C32"/>
  <c r="C27"/>
  <c r="C22"/>
  <c r="C17"/>
  <c r="C12"/>
  <c r="C7"/>
  <c r="F13" i="3"/>
  <c r="D12" l="1"/>
  <c r="D11"/>
  <c r="D10"/>
  <c r="D9"/>
  <c r="D8"/>
  <c r="D7"/>
  <c r="D6"/>
  <c r="C56" i="2"/>
  <c r="D56" s="1"/>
  <c r="E56" s="1"/>
  <c r="C49"/>
  <c r="D49" s="1"/>
  <c r="E49" s="1"/>
  <c r="C42"/>
  <c r="D42" s="1"/>
  <c r="E42" s="1"/>
  <c r="C35"/>
  <c r="D35" s="1"/>
  <c r="E35" s="1"/>
  <c r="C28"/>
  <c r="D28" s="1"/>
  <c r="E28" s="1"/>
  <c r="C21"/>
  <c r="D21" s="1"/>
  <c r="E21" s="1"/>
  <c r="C14"/>
  <c r="D14" s="1"/>
  <c r="E14" s="1"/>
  <c r="C7"/>
  <c r="D6" i="1"/>
  <c r="D42"/>
  <c r="E42" s="1"/>
  <c r="D16"/>
  <c r="E16" s="1"/>
  <c r="D5" i="3"/>
  <c r="D13" l="1"/>
  <c r="E13" s="1"/>
  <c r="E18" s="1"/>
  <c r="D37" i="1"/>
  <c r="E37" s="1"/>
  <c r="D32"/>
  <c r="E32" s="1"/>
  <c r="D27"/>
  <c r="E27" s="1"/>
  <c r="D22"/>
  <c r="E22" s="1"/>
  <c r="D17"/>
  <c r="E17" s="1"/>
  <c r="D12"/>
  <c r="E12" s="1"/>
  <c r="D41"/>
  <c r="E41" s="1"/>
  <c r="D36"/>
  <c r="E36" s="1"/>
  <c r="D31"/>
  <c r="E31" s="1"/>
  <c r="D26"/>
  <c r="E26" s="1"/>
  <c r="D21"/>
  <c r="E21" s="1"/>
  <c r="D11"/>
  <c r="E11" s="1"/>
  <c r="E6"/>
  <c r="E44" s="1"/>
  <c r="D7" i="2"/>
  <c r="E7" s="1"/>
  <c r="E59" s="1"/>
  <c r="D7" i="1" l="1"/>
  <c r="E7" s="1"/>
  <c r="E14" i="3"/>
  <c r="E16"/>
  <c r="E45" i="1" l="1"/>
  <c r="E15" i="3" s="1"/>
  <c r="E17" s="1"/>
  <c r="E19" s="1"/>
</calcChain>
</file>

<file path=xl/sharedStrings.xml><?xml version="1.0" encoding="utf-8"?>
<sst xmlns="http://schemas.openxmlformats.org/spreadsheetml/2006/main" count="288" uniqueCount="169">
  <si>
    <t>N. voce</t>
  </si>
  <si>
    <t>Descrizione voce</t>
  </si>
  <si>
    <t>prezzo unitario offerto in cifre</t>
  </si>
  <si>
    <t xml:space="preserve">Sostituzione cavo </t>
  </si>
  <si>
    <t>B1</t>
  </si>
  <si>
    <t>B1.1</t>
  </si>
  <si>
    <t>B1.2</t>
  </si>
  <si>
    <t>B1.10</t>
  </si>
  <si>
    <t>C1</t>
  </si>
  <si>
    <t>C1.1</t>
  </si>
  <si>
    <t>C1.2</t>
  </si>
  <si>
    <t>C1.10</t>
  </si>
  <si>
    <t>D1</t>
  </si>
  <si>
    <t>D1.1</t>
  </si>
  <si>
    <t>D1.2</t>
  </si>
  <si>
    <t>D1.10</t>
  </si>
  <si>
    <t>E1</t>
  </si>
  <si>
    <t>E1.1</t>
  </si>
  <si>
    <t>E1.2</t>
  </si>
  <si>
    <t>E1.10</t>
  </si>
  <si>
    <t>F1</t>
  </si>
  <si>
    <t>F1.1</t>
  </si>
  <si>
    <t>F1.2</t>
  </si>
  <si>
    <t>F1.10</t>
  </si>
  <si>
    <t>G1</t>
  </si>
  <si>
    <t>G1.1</t>
  </si>
  <si>
    <t>G1.2</t>
  </si>
  <si>
    <t>G1.10</t>
  </si>
  <si>
    <t>H1</t>
  </si>
  <si>
    <t>H1.1</t>
  </si>
  <si>
    <t>H1.2</t>
  </si>
  <si>
    <t>H1.10</t>
  </si>
  <si>
    <t>TOTALE</t>
  </si>
  <si>
    <t>B2</t>
  </si>
  <si>
    <t>B2.1</t>
  </si>
  <si>
    <t>B2.2</t>
  </si>
  <si>
    <t>B2.10</t>
  </si>
  <si>
    <t>C2</t>
  </si>
  <si>
    <t>C2.1</t>
  </si>
  <si>
    <t>C2.2</t>
  </si>
  <si>
    <t>C2.10</t>
  </si>
  <si>
    <r>
      <t xml:space="preserve">MANUTENZIONE POMPE CLASSE DI POTENZA </t>
    </r>
    <r>
      <rPr>
        <b/>
        <sz val="11"/>
        <color rgb="FF000000"/>
        <rFont val="Calibri"/>
        <family val="2"/>
      </rPr>
      <t xml:space="preserve">≤ 2,0 </t>
    </r>
  </si>
  <si>
    <t>Descrizione voce (potenze espresse in kw)</t>
  </si>
  <si>
    <t>peso % su parco macchine totale</t>
  </si>
  <si>
    <r>
      <t>MANUTENZIONE POMPE CLASSE DI POTENZA 2,0&lt;</t>
    </r>
    <r>
      <rPr>
        <b/>
        <sz val="11"/>
        <color rgb="FF000000"/>
        <rFont val="Calibri"/>
        <family val="2"/>
      </rPr>
      <t xml:space="preserve"> P≤ 3,0</t>
    </r>
  </si>
  <si>
    <r>
      <t>MANUTENZIONE POMPE CLASSE DI POTENZA 3,0&lt;</t>
    </r>
    <r>
      <rPr>
        <b/>
        <sz val="11"/>
        <color rgb="FF000000"/>
        <rFont val="Calibri"/>
        <family val="2"/>
      </rPr>
      <t xml:space="preserve"> P≤ 4,5</t>
    </r>
  </si>
  <si>
    <r>
      <t>MANUTENZIONE POMPE CLASSE DI POTENZA 4,5&lt;</t>
    </r>
    <r>
      <rPr>
        <b/>
        <sz val="11"/>
        <color rgb="FF000000"/>
        <rFont val="Calibri"/>
        <family val="2"/>
      </rPr>
      <t xml:space="preserve"> P≤ 6,0</t>
    </r>
  </si>
  <si>
    <r>
      <t>MANUTENZIONE POMPE CLASSE DI POTENZA 6,0&lt;</t>
    </r>
    <r>
      <rPr>
        <b/>
        <sz val="11"/>
        <color rgb="FF000000"/>
        <rFont val="Calibri"/>
        <family val="2"/>
      </rPr>
      <t xml:space="preserve"> P≤ 9,0</t>
    </r>
  </si>
  <si>
    <r>
      <t>MANUTENZIONE POMPE CLASSE DI POTENZA 9,0&lt;</t>
    </r>
    <r>
      <rPr>
        <b/>
        <sz val="11"/>
        <color rgb="FF000000"/>
        <rFont val="Calibri"/>
        <family val="2"/>
      </rPr>
      <t xml:space="preserve"> P≤ 15,0</t>
    </r>
  </si>
  <si>
    <r>
      <t>MANUTENZIONE POMPE CLASSE DI POTENZA 15,0&lt;</t>
    </r>
    <r>
      <rPr>
        <b/>
        <sz val="11"/>
        <color rgb="FF000000"/>
        <rFont val="Calibri"/>
        <family val="2"/>
      </rPr>
      <t xml:space="preserve"> P≤ 25,0</t>
    </r>
  </si>
  <si>
    <r>
      <t>MANUTENZIONE POMPE CLASSE DI POTENZA 25,0&lt;</t>
    </r>
    <r>
      <rPr>
        <b/>
        <sz val="11"/>
        <color rgb="FF000000"/>
        <rFont val="Calibri"/>
        <family val="2"/>
      </rPr>
      <t xml:space="preserve"> P≤ 55,0</t>
    </r>
  </si>
  <si>
    <t>D2</t>
  </si>
  <si>
    <t>D2.1</t>
  </si>
  <si>
    <t>D2.2</t>
  </si>
  <si>
    <t>D2.10</t>
  </si>
  <si>
    <t>I1</t>
  </si>
  <si>
    <r>
      <t xml:space="preserve">MANUTENZIONE POMPE CLASSE DI POTENZA </t>
    </r>
    <r>
      <rPr>
        <b/>
        <sz val="11"/>
        <color rgb="FF000000"/>
        <rFont val="Calibri"/>
        <family val="2"/>
      </rPr>
      <t xml:space="preserve"> P≤ 2,0</t>
    </r>
  </si>
  <si>
    <t>peso % su lavorazioni complesive</t>
  </si>
  <si>
    <t xml:space="preserve">FORNITURA RICAMBI ORIGINALI - MARCHE </t>
  </si>
  <si>
    <t>FLYGT (XYLEM)</t>
  </si>
  <si>
    <t xml:space="preserve">CAPRARI </t>
  </si>
  <si>
    <t>SULZER-ABS</t>
  </si>
  <si>
    <t>GRUNDFOS</t>
  </si>
  <si>
    <t>LOWARA</t>
  </si>
  <si>
    <t>FAGGIOLATI</t>
  </si>
  <si>
    <t>I1.1</t>
  </si>
  <si>
    <t>I1.2</t>
  </si>
  <si>
    <t>E2</t>
  </si>
  <si>
    <t>E2.1</t>
  </si>
  <si>
    <t>E2.2</t>
  </si>
  <si>
    <t>E2.10</t>
  </si>
  <si>
    <t>F2</t>
  </si>
  <si>
    <t>F2.1</t>
  </si>
  <si>
    <t>F2.2</t>
  </si>
  <si>
    <t>F2.10</t>
  </si>
  <si>
    <t>G2</t>
  </si>
  <si>
    <t>G2.1</t>
  </si>
  <si>
    <t>G2.2</t>
  </si>
  <si>
    <t>G2.10</t>
  </si>
  <si>
    <t>H2</t>
  </si>
  <si>
    <t>H2.1</t>
  </si>
  <si>
    <t>H2.2</t>
  </si>
  <si>
    <t>H2.10</t>
  </si>
  <si>
    <t>I2</t>
  </si>
  <si>
    <t>I2.1</t>
  </si>
  <si>
    <t>I2.2</t>
  </si>
  <si>
    <t>I2.10</t>
  </si>
  <si>
    <t>offerta OL1</t>
  </si>
  <si>
    <t>offerta OL2</t>
  </si>
  <si>
    <t>offerta OL3</t>
  </si>
  <si>
    <t>Offerta OL3</t>
  </si>
  <si>
    <t>offerta OL</t>
  </si>
  <si>
    <t>sconto medio pesato SCM</t>
  </si>
  <si>
    <t>100-SCM</t>
  </si>
  <si>
    <t xml:space="preserve">Descrizione voce marche principali attrezzature </t>
  </si>
  <si>
    <t>I1.10</t>
  </si>
  <si>
    <r>
      <t xml:space="preserve">maggiorazione per numero poli </t>
    </r>
    <r>
      <rPr>
        <sz val="11"/>
        <color rgb="FF000000"/>
        <rFont val="Calibri"/>
        <family val="2"/>
      </rPr>
      <t>&gt;</t>
    </r>
    <r>
      <rPr>
        <sz val="12.65"/>
        <color rgb="FF000000"/>
        <rFont val="Calibri"/>
        <family val="2"/>
      </rPr>
      <t xml:space="preserve"> 4</t>
    </r>
  </si>
  <si>
    <t>B3</t>
  </si>
  <si>
    <t>B3.1</t>
  </si>
  <si>
    <t>B3.2</t>
  </si>
  <si>
    <t>B3.3</t>
  </si>
  <si>
    <t>B3.4</t>
  </si>
  <si>
    <t>B3.5</t>
  </si>
  <si>
    <t>B3.6</t>
  </si>
  <si>
    <t>B3.7</t>
  </si>
  <si>
    <t>B3.10</t>
  </si>
  <si>
    <t xml:space="preserve">ALLEGATO A-1  - ELENCO PREZZI corpo pompa </t>
  </si>
  <si>
    <t>ALLEGATO A-2  - ELENCO PREZZI motori elettrici</t>
  </si>
  <si>
    <t>ALLEGATO A-3 - ELENCO PREZZI ricambi originali</t>
  </si>
  <si>
    <t>B3.8</t>
  </si>
  <si>
    <t>ZENIT</t>
  </si>
  <si>
    <t>KSB</t>
  </si>
  <si>
    <r>
      <t xml:space="preserve">Revisione completa comprensiva di tutte le voci </t>
    </r>
    <r>
      <rPr>
        <b/>
        <sz val="11"/>
        <color rgb="FF000000"/>
        <rFont val="Calibri"/>
        <family val="2"/>
        <scheme val="minor"/>
      </rPr>
      <t>B1.1+B1.2</t>
    </r>
  </si>
  <si>
    <t>intervento completo su pompa</t>
  </si>
  <si>
    <t xml:space="preserve">Intervento ridotto su  pompa </t>
  </si>
  <si>
    <r>
      <t xml:space="preserve">Revisione completa comprensiva di tutte le voci </t>
    </r>
    <r>
      <rPr>
        <b/>
        <sz val="11"/>
        <color rgb="FF000000"/>
        <rFont val="Calibri"/>
        <family val="2"/>
        <scheme val="minor"/>
      </rPr>
      <t>C1.1+C1.2</t>
    </r>
  </si>
  <si>
    <r>
      <t xml:space="preserve">Revisione completa comprensiva di tutte le voci </t>
    </r>
    <r>
      <rPr>
        <b/>
        <sz val="11"/>
        <color rgb="FF000000"/>
        <rFont val="Calibri"/>
        <family val="2"/>
        <scheme val="minor"/>
      </rPr>
      <t>D1.1+D1.2</t>
    </r>
  </si>
  <si>
    <r>
      <t xml:space="preserve">Revisione completa comprensiva di tutte le voci </t>
    </r>
    <r>
      <rPr>
        <b/>
        <sz val="11"/>
        <color rgb="FF000000"/>
        <rFont val="Calibri"/>
        <family val="2"/>
        <scheme val="minor"/>
      </rPr>
      <t>E1.1+E1.2</t>
    </r>
  </si>
  <si>
    <r>
      <t xml:space="preserve">Revisione completa comprensiva di tutte le voci </t>
    </r>
    <r>
      <rPr>
        <b/>
        <sz val="11"/>
        <color rgb="FF000000"/>
        <rFont val="Calibri"/>
        <family val="2"/>
        <scheme val="minor"/>
      </rPr>
      <t>F1.1+F1.2</t>
    </r>
  </si>
  <si>
    <r>
      <t xml:space="preserve">Revisione completa comprensiva di tutte le voci </t>
    </r>
    <r>
      <rPr>
        <b/>
        <sz val="11"/>
        <color rgb="FF000000"/>
        <rFont val="Calibri"/>
        <family val="2"/>
        <scheme val="minor"/>
      </rPr>
      <t>G1.1+G1.2</t>
    </r>
  </si>
  <si>
    <r>
      <t xml:space="preserve">Revisione completa comprensiva di tutte le voci </t>
    </r>
    <r>
      <rPr>
        <b/>
        <sz val="11"/>
        <color rgb="FF000000"/>
        <rFont val="Calibri"/>
        <family val="2"/>
        <scheme val="minor"/>
      </rPr>
      <t>H1.1+H1.2</t>
    </r>
  </si>
  <si>
    <r>
      <t xml:space="preserve">Revisione completa comprensiva di tutte le voci </t>
    </r>
    <r>
      <rPr>
        <b/>
        <sz val="11"/>
        <color rgb="FF000000"/>
        <rFont val="Calibri"/>
        <family val="2"/>
        <scheme val="minor"/>
      </rPr>
      <t>I1.1+I1.2</t>
    </r>
  </si>
  <si>
    <t xml:space="preserve">% su totale manutenzioni </t>
  </si>
  <si>
    <t>importi parziali</t>
  </si>
  <si>
    <t xml:space="preserve">peso % su lavorazioni </t>
  </si>
  <si>
    <t>B2.3</t>
  </si>
  <si>
    <r>
      <t>maggiorazione per numero poli =</t>
    </r>
    <r>
      <rPr>
        <sz val="12.65"/>
        <color rgb="FF000000"/>
        <rFont val="Calibri"/>
        <family val="2"/>
      </rPr>
      <t xml:space="preserve"> 4</t>
    </r>
  </si>
  <si>
    <t>riavvolgimenti statorici  motore elettrico di classe H a 2 poli</t>
  </si>
  <si>
    <t>C2.3</t>
  </si>
  <si>
    <t>D2.3</t>
  </si>
  <si>
    <t>E2.3</t>
  </si>
  <si>
    <t>F2.3</t>
  </si>
  <si>
    <t>G2.3</t>
  </si>
  <si>
    <t>H2.3</t>
  </si>
  <si>
    <t>I2.3</t>
  </si>
  <si>
    <r>
      <t xml:space="preserve"> riavolgimenti</t>
    </r>
    <r>
      <rPr>
        <b/>
        <sz val="11"/>
        <color rgb="FF000000"/>
        <rFont val="Calibri"/>
        <family val="2"/>
        <scheme val="minor"/>
      </rPr>
      <t xml:space="preserve"> E2.1+E2.2+E2.3</t>
    </r>
  </si>
  <si>
    <r>
      <t xml:space="preserve"> riavolgimenti  </t>
    </r>
    <r>
      <rPr>
        <b/>
        <sz val="11"/>
        <color rgb="FF000000"/>
        <rFont val="Calibri"/>
        <family val="2"/>
        <scheme val="minor"/>
      </rPr>
      <t>G2.1+G2.2+G2.3</t>
    </r>
  </si>
  <si>
    <t>peso % su parco macchine Nb=</t>
  </si>
  <si>
    <t>peso % su parco macchine Nc=</t>
  </si>
  <si>
    <t>peso % su parco macchine Nd=</t>
  </si>
  <si>
    <t>peso % su parco macchine Ne=</t>
  </si>
  <si>
    <t>peso % su parco macchine Nf=</t>
  </si>
  <si>
    <t>peso % su parco macchine Ng=</t>
  </si>
  <si>
    <t>peso % su parco macchine Nh=</t>
  </si>
  <si>
    <t>peso % su parco macchine Ni=</t>
  </si>
  <si>
    <r>
      <t>N</t>
    </r>
    <r>
      <rPr>
        <b/>
        <sz val="8"/>
        <color rgb="FFFF0000"/>
        <rFont val="Calibri"/>
        <family val="2"/>
        <scheme val="minor"/>
      </rPr>
      <t>1</t>
    </r>
  </si>
  <si>
    <r>
      <t>N</t>
    </r>
    <r>
      <rPr>
        <b/>
        <sz val="8"/>
        <color rgb="FFFF0000"/>
        <rFont val="Calibri"/>
        <family val="2"/>
        <scheme val="minor"/>
      </rPr>
      <t>2</t>
    </r>
  </si>
  <si>
    <r>
      <t>N</t>
    </r>
    <r>
      <rPr>
        <b/>
        <sz val="8"/>
        <color rgb="FFFF0000"/>
        <rFont val="Calibri"/>
        <family val="2"/>
        <scheme val="minor"/>
      </rPr>
      <t>1/</t>
    </r>
    <r>
      <rPr>
        <b/>
        <sz val="11"/>
        <color rgb="FFFF0000"/>
        <rFont val="Calibri"/>
        <family val="2"/>
        <scheme val="minor"/>
      </rPr>
      <t>N</t>
    </r>
    <r>
      <rPr>
        <b/>
        <sz val="8"/>
        <color rgb="FFFF0000"/>
        <rFont val="Calibri"/>
        <family val="2"/>
        <scheme val="minor"/>
      </rPr>
      <t>2</t>
    </r>
  </si>
  <si>
    <r>
      <t>N</t>
    </r>
    <r>
      <rPr>
        <b/>
        <sz val="8"/>
        <color rgb="FFFF0000"/>
        <rFont val="Calibri"/>
        <family val="2"/>
        <scheme val="minor"/>
      </rPr>
      <t>3</t>
    </r>
  </si>
  <si>
    <r>
      <t>N</t>
    </r>
    <r>
      <rPr>
        <sz val="8"/>
        <color rgb="FFFF0000"/>
        <rFont val="Calibri"/>
        <family val="2"/>
        <scheme val="minor"/>
      </rPr>
      <t>3</t>
    </r>
  </si>
  <si>
    <t>B1.3</t>
  </si>
  <si>
    <t>C1.3</t>
  </si>
  <si>
    <t>D1.3</t>
  </si>
  <si>
    <t>E1.3</t>
  </si>
  <si>
    <t>F1.3</t>
  </si>
  <si>
    <t>G1.3</t>
  </si>
  <si>
    <t>H1.3</t>
  </si>
  <si>
    <t>I1.3</t>
  </si>
  <si>
    <t>peso % su parco macchine totale Pi</t>
  </si>
  <si>
    <t xml:space="preserve">offerta ricambi OR </t>
  </si>
  <si>
    <t>percentuali pesate</t>
  </si>
  <si>
    <t>Offerta Complessiva OC</t>
  </si>
  <si>
    <r>
      <t xml:space="preserve">riavvolgimenti  </t>
    </r>
    <r>
      <rPr>
        <b/>
        <sz val="11"/>
        <color rgb="FF000000"/>
        <rFont val="Calibri"/>
        <family val="2"/>
        <scheme val="minor"/>
      </rPr>
      <t>B2.1+B2.2+B2.3</t>
    </r>
  </si>
  <si>
    <r>
      <t xml:space="preserve"> riavvolgimenti  </t>
    </r>
    <r>
      <rPr>
        <b/>
        <sz val="11"/>
        <color rgb="FF000000"/>
        <rFont val="Calibri"/>
        <family val="2"/>
        <scheme val="minor"/>
      </rPr>
      <t>C2.1+C2.2+C2.3</t>
    </r>
  </si>
  <si>
    <r>
      <t xml:space="preserve"> riavvolgimenti  </t>
    </r>
    <r>
      <rPr>
        <b/>
        <sz val="11"/>
        <color rgb="FF000000"/>
        <rFont val="Calibri"/>
        <family val="2"/>
        <scheme val="minor"/>
      </rPr>
      <t>D2.1+D2.2+D2.3</t>
    </r>
  </si>
  <si>
    <r>
      <t xml:space="preserve">riavvolgimenti  </t>
    </r>
    <r>
      <rPr>
        <b/>
        <sz val="11"/>
        <color rgb="FF000000"/>
        <rFont val="Calibri"/>
        <family val="2"/>
        <scheme val="minor"/>
      </rPr>
      <t>F2.1+F2.2+F2.3</t>
    </r>
  </si>
  <si>
    <r>
      <t xml:space="preserve"> riavvolgimenti  </t>
    </r>
    <r>
      <rPr>
        <b/>
        <sz val="11"/>
        <color rgb="FF000000"/>
        <rFont val="Calibri"/>
        <family val="2"/>
        <scheme val="minor"/>
      </rPr>
      <t>H2.1+H2.2+H2.3</t>
    </r>
  </si>
  <si>
    <r>
      <t xml:space="preserve">riavvolgimenti  </t>
    </r>
    <r>
      <rPr>
        <b/>
        <sz val="11"/>
        <color rgb="FF000000"/>
        <rFont val="Calibri"/>
        <family val="2"/>
        <scheme val="minor"/>
      </rPr>
      <t>I2.1+I2.2+I2.3</t>
    </r>
  </si>
  <si>
    <r>
      <t>sconto percentuale offerto sul Listino ufficiale in cifre (</t>
    </r>
    <r>
      <rPr>
        <b/>
        <sz val="12"/>
        <color rgb="FF000000"/>
        <rFont val="Calibri"/>
        <family val="2"/>
        <scheme val="minor"/>
      </rPr>
      <t xml:space="preserve">SCi) </t>
    </r>
    <r>
      <rPr>
        <b/>
        <sz val="12"/>
        <color rgb="FF000000"/>
        <rFont val="Calibri"/>
        <family val="2"/>
      </rPr>
      <t xml:space="preserve">≥ </t>
    </r>
    <r>
      <rPr>
        <b/>
        <sz val="11"/>
        <color rgb="FF000000"/>
        <rFont val="Calibri"/>
        <family val="2"/>
      </rPr>
      <t>28%</t>
    </r>
  </si>
</sst>
</file>

<file path=xl/styles.xml><?xml version="1.0" encoding="utf-8"?>
<styleSheet xmlns="http://schemas.openxmlformats.org/spreadsheetml/2006/main">
  <numFmts count="5">
    <numFmt numFmtId="164" formatCode="#,##0.00\ &quot;€&quot;"/>
    <numFmt numFmtId="165" formatCode="&quot;€&quot;\ #,##0.00"/>
    <numFmt numFmtId="166" formatCode="#,##0.0"/>
    <numFmt numFmtId="167" formatCode="0.0"/>
    <numFmt numFmtId="168" formatCode="0.000"/>
  </numFmts>
  <fonts count="17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2.65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/>
    <xf numFmtId="164" fontId="2" fillId="2" borderId="1" xfId="0" applyNumberFormat="1" applyFont="1" applyFill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0" fontId="5" fillId="0" borderId="0" xfId="0" applyFont="1"/>
    <xf numFmtId="0" fontId="3" fillId="0" borderId="1" xfId="0" applyFont="1" applyBorder="1"/>
    <xf numFmtId="0" fontId="0" fillId="0" borderId="0" xfId="0" applyBorder="1"/>
    <xf numFmtId="4" fontId="2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/>
    </xf>
    <xf numFmtId="165" fontId="0" fillId="0" borderId="0" xfId="0" applyNumberFormat="1"/>
    <xf numFmtId="0" fontId="0" fillId="0" borderId="1" xfId="0" applyFont="1" applyBorder="1"/>
    <xf numFmtId="0" fontId="1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166" fontId="4" fillId="0" borderId="0" xfId="0" applyNumberFormat="1" applyFont="1"/>
    <xf numFmtId="166" fontId="0" fillId="0" borderId="0" xfId="0" applyNumberFormat="1"/>
    <xf numFmtId="0" fontId="7" fillId="0" borderId="0" xfId="0" applyFont="1"/>
    <xf numFmtId="0" fontId="8" fillId="0" borderId="0" xfId="0" applyFont="1" applyAlignment="1">
      <alignment horizontal="right"/>
    </xf>
    <xf numFmtId="164" fontId="7" fillId="0" borderId="0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4" fontId="7" fillId="0" borderId="0" xfId="0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6" fontId="7" fillId="0" borderId="0" xfId="0" applyNumberFormat="1" applyFont="1"/>
    <xf numFmtId="167" fontId="2" fillId="2" borderId="1" xfId="0" applyNumberFormat="1" applyFont="1" applyFill="1" applyBorder="1" applyAlignment="1">
      <alignment vertical="center" wrapText="1"/>
    </xf>
    <xf numFmtId="167" fontId="1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vertical="center"/>
    </xf>
    <xf numFmtId="0" fontId="0" fillId="0" borderId="5" xfId="0" applyBorder="1"/>
    <xf numFmtId="0" fontId="2" fillId="0" borderId="1" xfId="0" applyFont="1" applyFill="1" applyBorder="1" applyAlignment="1">
      <alignment vertical="center" wrapText="1"/>
    </xf>
    <xf numFmtId="0" fontId="0" fillId="0" borderId="1" xfId="0" applyBorder="1"/>
    <xf numFmtId="4" fontId="3" fillId="0" borderId="1" xfId="0" applyNumberFormat="1" applyFont="1" applyBorder="1"/>
    <xf numFmtId="0" fontId="9" fillId="0" borderId="0" xfId="0" applyFont="1" applyAlignment="1">
      <alignment horizontal="right"/>
    </xf>
    <xf numFmtId="0" fontId="9" fillId="3" borderId="0" xfId="0" applyFont="1" applyFill="1" applyAlignment="1">
      <alignment horizontal="right"/>
    </xf>
    <xf numFmtId="164" fontId="9" fillId="3" borderId="0" xfId="0" applyNumberFormat="1" applyFont="1" applyFill="1" applyBorder="1" applyAlignment="1">
      <alignment vertical="center"/>
    </xf>
    <xf numFmtId="3" fontId="0" fillId="0" borderId="4" xfId="0" applyNumberFormat="1" applyBorder="1"/>
    <xf numFmtId="0" fontId="9" fillId="4" borderId="0" xfId="0" applyFont="1" applyFill="1" applyAlignment="1">
      <alignment horizontal="right"/>
    </xf>
    <xf numFmtId="165" fontId="3" fillId="4" borderId="0" xfId="0" applyNumberFormat="1" applyFont="1" applyFill="1"/>
    <xf numFmtId="4" fontId="0" fillId="0" borderId="1" xfId="0" applyNumberFormat="1" applyFont="1" applyBorder="1"/>
    <xf numFmtId="2" fontId="2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164" fontId="2" fillId="7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165" fontId="12" fillId="0" borderId="0" xfId="0" applyNumberFormat="1" applyFont="1"/>
    <xf numFmtId="168" fontId="0" fillId="0" borderId="0" xfId="0" applyNumberFormat="1"/>
    <xf numFmtId="4" fontId="0" fillId="0" borderId="1" xfId="0" applyNumberFormat="1" applyBorder="1"/>
    <xf numFmtId="0" fontId="0" fillId="0" borderId="6" xfId="0" applyBorder="1"/>
    <xf numFmtId="4" fontId="0" fillId="0" borderId="5" xfId="0" applyNumberFormat="1" applyBorder="1"/>
    <xf numFmtId="0" fontId="2" fillId="0" borderId="6" xfId="0" applyFont="1" applyFill="1" applyBorder="1" applyAlignment="1">
      <alignment vertical="center" wrapText="1"/>
    </xf>
    <xf numFmtId="4" fontId="0" fillId="0" borderId="2" xfId="0" applyNumberFormat="1" applyFont="1" applyBorder="1"/>
    <xf numFmtId="0" fontId="2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/>
    <xf numFmtId="4" fontId="1" fillId="5" borderId="6" xfId="0" applyNumberFormat="1" applyFont="1" applyFill="1" applyBorder="1" applyAlignment="1">
      <alignment horizontal="center" vertical="center" wrapText="1"/>
    </xf>
    <xf numFmtId="4" fontId="1" fillId="5" borderId="5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zoomScale="115" zoomScaleNormal="115" workbookViewId="0">
      <selection activeCell="C39" sqref="C39:C41"/>
    </sheetView>
  </sheetViews>
  <sheetFormatPr defaultRowHeight="15"/>
  <cols>
    <col min="2" max="2" width="54.85546875" customWidth="1"/>
    <col min="3" max="3" width="14.7109375" customWidth="1"/>
    <col min="4" max="4" width="13.140625" customWidth="1"/>
    <col min="5" max="5" width="13.85546875" customWidth="1"/>
    <col min="6" max="6" width="11" customWidth="1"/>
    <col min="7" max="7" width="4.140625" customWidth="1"/>
  </cols>
  <sheetData>
    <row r="1" spans="1:11" ht="21">
      <c r="B1" s="13" t="s">
        <v>106</v>
      </c>
      <c r="D1" s="2"/>
    </row>
    <row r="2" spans="1:11" ht="31.5" customHeight="1">
      <c r="A2" s="6" t="s">
        <v>0</v>
      </c>
      <c r="B2" s="6" t="s">
        <v>42</v>
      </c>
      <c r="C2" s="6" t="s">
        <v>2</v>
      </c>
      <c r="D2" s="38" t="s">
        <v>123</v>
      </c>
      <c r="E2" s="8" t="s">
        <v>122</v>
      </c>
      <c r="F2" s="8" t="s">
        <v>124</v>
      </c>
    </row>
    <row r="3" spans="1:11" ht="15" customHeight="1">
      <c r="A3" s="4" t="s">
        <v>4</v>
      </c>
      <c r="B3" s="54" t="s">
        <v>56</v>
      </c>
      <c r="C3" s="68" t="s">
        <v>137</v>
      </c>
      <c r="D3" s="69"/>
      <c r="E3" s="56">
        <v>18</v>
      </c>
      <c r="F3" s="58" t="s">
        <v>147</v>
      </c>
      <c r="J3" s="15"/>
      <c r="K3" s="15"/>
    </row>
    <row r="4" spans="1:11">
      <c r="A4" s="4" t="s">
        <v>5</v>
      </c>
      <c r="B4" s="4" t="s">
        <v>113</v>
      </c>
      <c r="C4" s="55"/>
      <c r="D4" s="11"/>
      <c r="E4" s="14"/>
      <c r="F4" s="31"/>
      <c r="J4" s="16"/>
      <c r="K4" s="15"/>
    </row>
    <row r="5" spans="1:11">
      <c r="A5" s="4" t="s">
        <v>6</v>
      </c>
      <c r="B5" s="4" t="s">
        <v>3</v>
      </c>
      <c r="C5" s="55"/>
      <c r="D5" s="11"/>
      <c r="E5" s="14"/>
      <c r="F5" s="31"/>
      <c r="J5" s="16"/>
      <c r="K5" s="15"/>
    </row>
    <row r="6" spans="1:11">
      <c r="A6" s="4" t="s">
        <v>150</v>
      </c>
      <c r="B6" s="4" t="s">
        <v>114</v>
      </c>
      <c r="C6" s="55"/>
      <c r="D6" s="11">
        <f>+E3*C6</f>
        <v>0</v>
      </c>
      <c r="E6" s="51">
        <f>+D6*F6/100</f>
        <v>0</v>
      </c>
      <c r="F6" s="57">
        <v>15</v>
      </c>
      <c r="G6" s="23" t="s">
        <v>145</v>
      </c>
      <c r="J6" s="16"/>
      <c r="K6" s="15"/>
    </row>
    <row r="7" spans="1:11">
      <c r="A7" s="4" t="s">
        <v>7</v>
      </c>
      <c r="B7" s="4" t="s">
        <v>112</v>
      </c>
      <c r="C7" s="12">
        <f>SUM(C4:C5)</f>
        <v>0</v>
      </c>
      <c r="D7" s="11">
        <f>+E3*C7</f>
        <v>0</v>
      </c>
      <c r="E7" s="51">
        <f>+D7*F7/100</f>
        <v>0</v>
      </c>
      <c r="F7" s="57">
        <v>50</v>
      </c>
      <c r="G7" s="23" t="s">
        <v>146</v>
      </c>
      <c r="J7" s="15"/>
      <c r="K7" s="15"/>
    </row>
    <row r="8" spans="1:11">
      <c r="A8" s="4" t="s">
        <v>8</v>
      </c>
      <c r="B8" s="54" t="s">
        <v>44</v>
      </c>
      <c r="C8" s="68" t="s">
        <v>138</v>
      </c>
      <c r="D8" s="69"/>
      <c r="E8" s="56">
        <v>10</v>
      </c>
      <c r="F8" s="31"/>
    </row>
    <row r="9" spans="1:11">
      <c r="A9" s="4" t="s">
        <v>9</v>
      </c>
      <c r="B9" s="4" t="s">
        <v>113</v>
      </c>
      <c r="C9" s="55"/>
      <c r="D9" s="11"/>
      <c r="E9" s="14"/>
      <c r="F9" s="31"/>
      <c r="G9" s="24"/>
    </row>
    <row r="10" spans="1:11">
      <c r="A10" s="4" t="s">
        <v>10</v>
      </c>
      <c r="B10" s="4" t="s">
        <v>3</v>
      </c>
      <c r="C10" s="55"/>
      <c r="D10" s="11"/>
      <c r="E10" s="14"/>
      <c r="F10" s="31"/>
      <c r="G10" s="24"/>
    </row>
    <row r="11" spans="1:11">
      <c r="A11" s="4" t="s">
        <v>151</v>
      </c>
      <c r="B11" s="4" t="s">
        <v>114</v>
      </c>
      <c r="C11" s="55"/>
      <c r="D11" s="11">
        <f>+E8*C11</f>
        <v>0</v>
      </c>
      <c r="E11" s="51">
        <f>+D11*F11/100</f>
        <v>0</v>
      </c>
      <c r="F11" s="57">
        <v>15</v>
      </c>
      <c r="G11" s="23" t="s">
        <v>145</v>
      </c>
    </row>
    <row r="12" spans="1:11">
      <c r="A12" s="4" t="s">
        <v>11</v>
      </c>
      <c r="B12" s="4" t="s">
        <v>115</v>
      </c>
      <c r="C12" s="12">
        <f>SUM(C9:C11)</f>
        <v>0</v>
      </c>
      <c r="D12" s="11">
        <f>+E8*C12</f>
        <v>0</v>
      </c>
      <c r="E12" s="51">
        <f>+D12*F12/100</f>
        <v>0</v>
      </c>
      <c r="F12" s="57">
        <v>50</v>
      </c>
      <c r="G12" s="23" t="s">
        <v>146</v>
      </c>
    </row>
    <row r="13" spans="1:11">
      <c r="A13" s="4" t="s">
        <v>12</v>
      </c>
      <c r="B13" s="54" t="s">
        <v>45</v>
      </c>
      <c r="C13" s="68" t="s">
        <v>139</v>
      </c>
      <c r="D13" s="69"/>
      <c r="E13" s="56">
        <v>23</v>
      </c>
      <c r="F13" s="31"/>
    </row>
    <row r="14" spans="1:11">
      <c r="A14" s="4" t="s">
        <v>13</v>
      </c>
      <c r="B14" s="4" t="s">
        <v>113</v>
      </c>
      <c r="C14" s="55"/>
      <c r="D14" s="11"/>
      <c r="E14" s="14"/>
      <c r="F14" s="31"/>
    </row>
    <row r="15" spans="1:11">
      <c r="A15" s="4" t="s">
        <v>14</v>
      </c>
      <c r="B15" s="4" t="s">
        <v>3</v>
      </c>
      <c r="C15" s="55"/>
      <c r="D15" s="11"/>
      <c r="E15" s="14"/>
      <c r="F15" s="31"/>
    </row>
    <row r="16" spans="1:11">
      <c r="A16" s="4" t="s">
        <v>152</v>
      </c>
      <c r="B16" s="4" t="s">
        <v>114</v>
      </c>
      <c r="C16" s="55"/>
      <c r="D16" s="11">
        <f>+E13*C16</f>
        <v>0</v>
      </c>
      <c r="E16" s="51">
        <f>+D16*F16/100</f>
        <v>0</v>
      </c>
      <c r="F16" s="57">
        <v>15</v>
      </c>
      <c r="G16" s="23" t="s">
        <v>145</v>
      </c>
    </row>
    <row r="17" spans="1:7">
      <c r="A17" s="4" t="s">
        <v>15</v>
      </c>
      <c r="B17" s="4" t="s">
        <v>116</v>
      </c>
      <c r="C17" s="12">
        <f>SUM(C14:C16)</f>
        <v>0</v>
      </c>
      <c r="D17" s="11">
        <f>+E13*C17</f>
        <v>0</v>
      </c>
      <c r="E17" s="51">
        <f>+D17*F17/100</f>
        <v>0</v>
      </c>
      <c r="F17" s="57">
        <v>50</v>
      </c>
      <c r="G17" s="23" t="s">
        <v>146</v>
      </c>
    </row>
    <row r="18" spans="1:7">
      <c r="A18" s="4" t="s">
        <v>16</v>
      </c>
      <c r="B18" s="54" t="s">
        <v>46</v>
      </c>
      <c r="C18" s="68" t="s">
        <v>140</v>
      </c>
      <c r="D18" s="69"/>
      <c r="E18" s="56">
        <v>5</v>
      </c>
      <c r="F18" s="31"/>
    </row>
    <row r="19" spans="1:7">
      <c r="A19" s="4" t="s">
        <v>17</v>
      </c>
      <c r="B19" s="4" t="s">
        <v>113</v>
      </c>
      <c r="C19" s="55"/>
      <c r="D19" s="11"/>
      <c r="E19" s="14"/>
      <c r="F19" s="31"/>
    </row>
    <row r="20" spans="1:7">
      <c r="A20" s="4" t="s">
        <v>18</v>
      </c>
      <c r="B20" s="4" t="s">
        <v>3</v>
      </c>
      <c r="C20" s="55"/>
      <c r="D20" s="11"/>
      <c r="E20" s="14"/>
      <c r="F20" s="31"/>
    </row>
    <row r="21" spans="1:7">
      <c r="A21" s="4" t="s">
        <v>153</v>
      </c>
      <c r="B21" s="4" t="s">
        <v>114</v>
      </c>
      <c r="C21" s="55"/>
      <c r="D21" s="11">
        <f>+E18*C21</f>
        <v>0</v>
      </c>
      <c r="E21" s="51">
        <f>+D21*F21/100</f>
        <v>0</v>
      </c>
      <c r="F21" s="57">
        <v>15</v>
      </c>
      <c r="G21" s="23" t="s">
        <v>145</v>
      </c>
    </row>
    <row r="22" spans="1:7">
      <c r="A22" s="4" t="s">
        <v>19</v>
      </c>
      <c r="B22" s="4" t="s">
        <v>117</v>
      </c>
      <c r="C22" s="12">
        <f>SUM(C19:C21)</f>
        <v>0</v>
      </c>
      <c r="D22" s="11">
        <f>+E18*C22</f>
        <v>0</v>
      </c>
      <c r="E22" s="51">
        <f>+D22*F22/100</f>
        <v>0</v>
      </c>
      <c r="F22" s="57">
        <v>50</v>
      </c>
      <c r="G22" s="23" t="s">
        <v>146</v>
      </c>
    </row>
    <row r="23" spans="1:7">
      <c r="A23" s="4" t="s">
        <v>20</v>
      </c>
      <c r="B23" s="54" t="s">
        <v>47</v>
      </c>
      <c r="C23" s="68" t="s">
        <v>141</v>
      </c>
      <c r="D23" s="69"/>
      <c r="E23" s="56">
        <v>15</v>
      </c>
      <c r="F23" s="31"/>
    </row>
    <row r="24" spans="1:7">
      <c r="A24" s="4" t="s">
        <v>21</v>
      </c>
      <c r="B24" s="4" t="s">
        <v>113</v>
      </c>
      <c r="C24" s="55"/>
      <c r="D24" s="11"/>
      <c r="E24" s="14"/>
      <c r="F24" s="31"/>
    </row>
    <row r="25" spans="1:7">
      <c r="A25" s="4" t="s">
        <v>22</v>
      </c>
      <c r="B25" s="4" t="s">
        <v>3</v>
      </c>
      <c r="C25" s="55"/>
      <c r="D25" s="11"/>
      <c r="E25" s="14"/>
      <c r="F25" s="31"/>
    </row>
    <row r="26" spans="1:7">
      <c r="A26" s="4" t="s">
        <v>154</v>
      </c>
      <c r="B26" s="4" t="s">
        <v>114</v>
      </c>
      <c r="C26" s="55"/>
      <c r="D26" s="11">
        <f>+E23*C26</f>
        <v>0</v>
      </c>
      <c r="E26" s="51">
        <f>+D26*F26/100</f>
        <v>0</v>
      </c>
      <c r="F26" s="57">
        <v>15</v>
      </c>
      <c r="G26" s="23" t="s">
        <v>145</v>
      </c>
    </row>
    <row r="27" spans="1:7">
      <c r="A27" s="4" t="s">
        <v>23</v>
      </c>
      <c r="B27" s="4" t="s">
        <v>118</v>
      </c>
      <c r="C27" s="12">
        <f>SUM(C24:C26)</f>
        <v>0</v>
      </c>
      <c r="D27" s="11">
        <f>+E23*C27</f>
        <v>0</v>
      </c>
      <c r="E27" s="51">
        <f>+D27*F27/100</f>
        <v>0</v>
      </c>
      <c r="F27" s="57">
        <v>50</v>
      </c>
      <c r="G27" s="23" t="s">
        <v>146</v>
      </c>
    </row>
    <row r="28" spans="1:7">
      <c r="A28" s="4" t="s">
        <v>24</v>
      </c>
      <c r="B28" s="54" t="s">
        <v>48</v>
      </c>
      <c r="C28" s="68" t="s">
        <v>142</v>
      </c>
      <c r="D28" s="69"/>
      <c r="E28" s="56">
        <v>15</v>
      </c>
      <c r="F28" s="31"/>
    </row>
    <row r="29" spans="1:7">
      <c r="A29" s="4" t="s">
        <v>25</v>
      </c>
      <c r="B29" s="4" t="s">
        <v>113</v>
      </c>
      <c r="C29" s="55"/>
      <c r="D29" s="11"/>
      <c r="E29" s="14"/>
      <c r="F29" s="31"/>
    </row>
    <row r="30" spans="1:7">
      <c r="A30" s="4" t="s">
        <v>26</v>
      </c>
      <c r="B30" s="4" t="s">
        <v>3</v>
      </c>
      <c r="C30" s="55"/>
      <c r="D30" s="11"/>
      <c r="E30" s="14"/>
      <c r="F30" s="31"/>
    </row>
    <row r="31" spans="1:7">
      <c r="A31" s="4" t="s">
        <v>155</v>
      </c>
      <c r="B31" s="4" t="s">
        <v>114</v>
      </c>
      <c r="C31" s="55"/>
      <c r="D31" s="11">
        <f>+E28*C31</f>
        <v>0</v>
      </c>
      <c r="E31" s="51">
        <f>+D31*F31/100</f>
        <v>0</v>
      </c>
      <c r="F31" s="57">
        <v>15</v>
      </c>
      <c r="G31" s="23" t="s">
        <v>145</v>
      </c>
    </row>
    <row r="32" spans="1:7">
      <c r="A32" s="4" t="s">
        <v>27</v>
      </c>
      <c r="B32" s="4" t="s">
        <v>119</v>
      </c>
      <c r="C32" s="12">
        <f>SUM(C29:C31)</f>
        <v>0</v>
      </c>
      <c r="D32" s="11">
        <f>+E28*C32</f>
        <v>0</v>
      </c>
      <c r="E32" s="51">
        <f>+D32*F32/100</f>
        <v>0</v>
      </c>
      <c r="F32" s="57">
        <v>50</v>
      </c>
      <c r="G32" s="23" t="s">
        <v>146</v>
      </c>
    </row>
    <row r="33" spans="1:8">
      <c r="A33" s="4" t="s">
        <v>28</v>
      </c>
      <c r="B33" s="54" t="s">
        <v>49</v>
      </c>
      <c r="C33" s="68" t="s">
        <v>143</v>
      </c>
      <c r="D33" s="69"/>
      <c r="E33" s="56">
        <v>10</v>
      </c>
      <c r="F33" s="31"/>
    </row>
    <row r="34" spans="1:8">
      <c r="A34" s="4" t="s">
        <v>29</v>
      </c>
      <c r="B34" s="4" t="s">
        <v>113</v>
      </c>
      <c r="C34" s="55"/>
      <c r="D34" s="11"/>
      <c r="E34" s="14"/>
      <c r="F34" s="31"/>
    </row>
    <row r="35" spans="1:8">
      <c r="A35" s="4" t="s">
        <v>30</v>
      </c>
      <c r="B35" s="4" t="s">
        <v>3</v>
      </c>
      <c r="C35" s="55"/>
      <c r="D35" s="11"/>
      <c r="E35" s="14"/>
      <c r="F35" s="31"/>
    </row>
    <row r="36" spans="1:8">
      <c r="A36" s="4" t="s">
        <v>156</v>
      </c>
      <c r="B36" s="4" t="s">
        <v>114</v>
      </c>
      <c r="C36" s="55"/>
      <c r="D36" s="11">
        <f>+E33*C36</f>
        <v>0</v>
      </c>
      <c r="E36" s="51">
        <f>+D36*F36/100</f>
        <v>0</v>
      </c>
      <c r="F36" s="57">
        <v>15</v>
      </c>
      <c r="G36" s="23" t="s">
        <v>145</v>
      </c>
    </row>
    <row r="37" spans="1:8">
      <c r="A37" s="4" t="s">
        <v>31</v>
      </c>
      <c r="B37" s="4" t="s">
        <v>120</v>
      </c>
      <c r="C37" s="12">
        <f>SUM(C34:C36)</f>
        <v>0</v>
      </c>
      <c r="D37" s="11">
        <f>+E33*C37</f>
        <v>0</v>
      </c>
      <c r="E37" s="51">
        <f>+D37*F37/100</f>
        <v>0</v>
      </c>
      <c r="F37" s="57">
        <v>50</v>
      </c>
      <c r="G37" s="23" t="s">
        <v>146</v>
      </c>
    </row>
    <row r="38" spans="1:8">
      <c r="A38" s="4" t="s">
        <v>55</v>
      </c>
      <c r="B38" s="54" t="s">
        <v>50</v>
      </c>
      <c r="C38" s="68" t="s">
        <v>144</v>
      </c>
      <c r="D38" s="69"/>
      <c r="E38" s="56">
        <v>4</v>
      </c>
      <c r="F38" s="31"/>
    </row>
    <row r="39" spans="1:8">
      <c r="A39" s="4" t="s">
        <v>65</v>
      </c>
      <c r="B39" s="4" t="s">
        <v>113</v>
      </c>
      <c r="C39" s="55"/>
      <c r="D39" s="11"/>
      <c r="E39" s="14"/>
      <c r="F39" s="31"/>
    </row>
    <row r="40" spans="1:8">
      <c r="A40" s="4" t="s">
        <v>66</v>
      </c>
      <c r="B40" s="4" t="s">
        <v>3</v>
      </c>
      <c r="C40" s="55"/>
      <c r="D40" s="11"/>
      <c r="E40" s="14"/>
      <c r="F40" s="31"/>
    </row>
    <row r="41" spans="1:8">
      <c r="A41" s="4" t="s">
        <v>157</v>
      </c>
      <c r="B41" s="4" t="s">
        <v>114</v>
      </c>
      <c r="C41" s="55"/>
      <c r="D41" s="11">
        <f>+E38*C41</f>
        <v>0</v>
      </c>
      <c r="E41" s="51">
        <f>+D41*F41/100</f>
        <v>0</v>
      </c>
      <c r="F41" s="57">
        <v>15</v>
      </c>
      <c r="G41" s="23" t="s">
        <v>145</v>
      </c>
    </row>
    <row r="42" spans="1:8" ht="15" customHeight="1">
      <c r="A42" s="4" t="s">
        <v>95</v>
      </c>
      <c r="B42" s="4" t="s">
        <v>121</v>
      </c>
      <c r="C42" s="12">
        <f>SUM(C39:C41)</f>
        <v>0</v>
      </c>
      <c r="D42" s="11">
        <f>+E38*C42</f>
        <v>0</v>
      </c>
      <c r="E42" s="51">
        <f>+D42*F42/100</f>
        <v>0</v>
      </c>
      <c r="F42" s="57">
        <v>50</v>
      </c>
      <c r="G42" s="23" t="s">
        <v>146</v>
      </c>
    </row>
    <row r="43" spans="1:8">
      <c r="D43" s="1"/>
    </row>
    <row r="44" spans="1:8" ht="15.75">
      <c r="A44" s="25"/>
      <c r="B44" s="45"/>
      <c r="C44" s="26"/>
      <c r="D44" s="46" t="s">
        <v>87</v>
      </c>
      <c r="E44" s="47">
        <f>+(E6+E11+E16+E21+E26+E31+E36+E41)/2</f>
        <v>0</v>
      </c>
      <c r="F44" s="25"/>
      <c r="G44" s="25"/>
      <c r="H44" s="25"/>
    </row>
    <row r="45" spans="1:8" ht="15.75">
      <c r="A45" s="25"/>
      <c r="B45" s="25"/>
      <c r="C45" s="26"/>
      <c r="D45" s="46" t="s">
        <v>88</v>
      </c>
      <c r="E45" s="47">
        <f>+(E7+E12+E17+E22+E27+E32+E37+E42)/2</f>
        <v>0</v>
      </c>
      <c r="F45" s="25"/>
      <c r="G45" s="28"/>
      <c r="H45" s="25"/>
    </row>
    <row r="46" spans="1:8" ht="15.75">
      <c r="A46" s="25"/>
      <c r="B46" s="25"/>
      <c r="C46" s="26"/>
      <c r="D46" s="27"/>
      <c r="E46" s="33"/>
      <c r="F46" s="29"/>
      <c r="G46" s="25"/>
      <c r="H46" s="25"/>
    </row>
  </sheetData>
  <autoFilter ref="E2:E45"/>
  <mergeCells count="8">
    <mergeCell ref="C33:D33"/>
    <mergeCell ref="C38:D38"/>
    <mergeCell ref="C3:D3"/>
    <mergeCell ref="C8:D8"/>
    <mergeCell ref="C13:D13"/>
    <mergeCell ref="C18:D18"/>
    <mergeCell ref="C23:D23"/>
    <mergeCell ref="C28:D28"/>
  </mergeCells>
  <pageMargins left="0.70866141732283472" right="0.70866141732283472" top="0.74803149606299213" bottom="0.74803149606299213" header="0.31496062992125984" footer="0.31496062992125984"/>
  <pageSetup paperSize="9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9"/>
  <sheetViews>
    <sheetView topLeftCell="A31" zoomScale="115" zoomScaleNormal="115" workbookViewId="0">
      <selection activeCell="C53" sqref="C53:C55"/>
    </sheetView>
  </sheetViews>
  <sheetFormatPr defaultRowHeight="15"/>
  <cols>
    <col min="2" max="2" width="54.85546875" customWidth="1"/>
    <col min="3" max="3" width="17.140625" customWidth="1"/>
    <col min="4" max="4" width="12.28515625" customWidth="1"/>
    <col min="5" max="5" width="16.42578125" customWidth="1"/>
    <col min="6" max="6" width="11.42578125" customWidth="1"/>
    <col min="7" max="7" width="7" customWidth="1"/>
  </cols>
  <sheetData>
    <row r="1" spans="1:11" ht="21">
      <c r="B1" s="13" t="s">
        <v>107</v>
      </c>
      <c r="D1" s="2"/>
    </row>
    <row r="2" spans="1:11" ht="30.75" customHeight="1">
      <c r="A2" s="6" t="s">
        <v>0</v>
      </c>
      <c r="B2" s="6" t="s">
        <v>42</v>
      </c>
      <c r="C2" s="6" t="s">
        <v>2</v>
      </c>
      <c r="D2" s="38" t="s">
        <v>123</v>
      </c>
      <c r="E2" s="8" t="s">
        <v>122</v>
      </c>
      <c r="F2" s="8" t="s">
        <v>57</v>
      </c>
    </row>
    <row r="3" spans="1:11" ht="15.75" customHeight="1">
      <c r="A3" s="6" t="s">
        <v>33</v>
      </c>
      <c r="B3" s="20" t="s">
        <v>41</v>
      </c>
      <c r="C3" s="68" t="s">
        <v>137</v>
      </c>
      <c r="D3" s="69"/>
      <c r="E3" s="56">
        <v>18</v>
      </c>
      <c r="F3" s="58" t="s">
        <v>148</v>
      </c>
      <c r="J3" s="15"/>
      <c r="K3" s="15"/>
    </row>
    <row r="4" spans="1:11" ht="18" customHeight="1">
      <c r="A4" s="4" t="s">
        <v>34</v>
      </c>
      <c r="B4" s="4" t="s">
        <v>127</v>
      </c>
      <c r="C4" s="10"/>
      <c r="D4" s="11"/>
      <c r="E4" s="14"/>
      <c r="F4" s="31"/>
      <c r="J4" s="16"/>
      <c r="K4" s="15"/>
    </row>
    <row r="5" spans="1:11" ht="17.25">
      <c r="A5" s="4" t="s">
        <v>35</v>
      </c>
      <c r="B5" s="4" t="s">
        <v>126</v>
      </c>
      <c r="C5" s="10"/>
      <c r="D5" s="11"/>
      <c r="E5" s="14"/>
      <c r="F5" s="31"/>
      <c r="J5" s="16"/>
      <c r="K5" s="15"/>
    </row>
    <row r="6" spans="1:11" ht="17.25">
      <c r="A6" s="4" t="s">
        <v>125</v>
      </c>
      <c r="B6" s="4" t="s">
        <v>96</v>
      </c>
      <c r="C6" s="10"/>
      <c r="D6" s="11"/>
      <c r="E6" s="14"/>
      <c r="F6" s="31"/>
      <c r="J6" s="16"/>
      <c r="K6" s="15"/>
    </row>
    <row r="7" spans="1:11">
      <c r="A7" s="4" t="s">
        <v>36</v>
      </c>
      <c r="B7" s="4" t="s">
        <v>162</v>
      </c>
      <c r="C7" s="12">
        <f>SUM(C4:C6)</f>
        <v>0</v>
      </c>
      <c r="D7" s="11">
        <f>+E3*C7</f>
        <v>0</v>
      </c>
      <c r="E7" s="44">
        <f>+D7*F7/100</f>
        <v>0</v>
      </c>
      <c r="F7" s="57">
        <v>35</v>
      </c>
      <c r="G7" s="59" t="s">
        <v>149</v>
      </c>
      <c r="J7" s="15"/>
      <c r="K7" s="15"/>
    </row>
    <row r="8" spans="1:11">
      <c r="A8" s="6"/>
      <c r="B8" s="6"/>
      <c r="C8" s="6"/>
      <c r="D8" s="7"/>
      <c r="E8" s="14"/>
      <c r="F8" s="32"/>
    </row>
    <row r="9" spans="1:11" ht="30" customHeight="1">
      <c r="A9" s="6" t="s">
        <v>0</v>
      </c>
      <c r="B9" s="6" t="s">
        <v>1</v>
      </c>
      <c r="C9" s="6" t="s">
        <v>2</v>
      </c>
      <c r="D9" s="21" t="s">
        <v>32</v>
      </c>
      <c r="E9" s="8" t="s">
        <v>43</v>
      </c>
      <c r="F9" s="31"/>
    </row>
    <row r="10" spans="1:11" ht="15" customHeight="1">
      <c r="A10" s="6" t="s">
        <v>37</v>
      </c>
      <c r="B10" s="20" t="s">
        <v>44</v>
      </c>
      <c r="C10" s="68" t="s">
        <v>138</v>
      </c>
      <c r="D10" s="69"/>
      <c r="E10" s="56">
        <v>10</v>
      </c>
      <c r="F10" s="30"/>
    </row>
    <row r="11" spans="1:11">
      <c r="A11" s="4" t="s">
        <v>38</v>
      </c>
      <c r="B11" s="4" t="s">
        <v>127</v>
      </c>
      <c r="C11" s="10"/>
      <c r="D11" s="11"/>
      <c r="E11" s="14"/>
      <c r="F11" s="31"/>
      <c r="G11" s="17"/>
    </row>
    <row r="12" spans="1:11" ht="17.25">
      <c r="A12" s="4" t="s">
        <v>39</v>
      </c>
      <c r="B12" s="4" t="s">
        <v>126</v>
      </c>
      <c r="C12" s="10"/>
      <c r="D12" s="11"/>
      <c r="E12" s="14"/>
      <c r="F12" s="31"/>
    </row>
    <row r="13" spans="1:11" ht="17.25">
      <c r="A13" s="4" t="s">
        <v>128</v>
      </c>
      <c r="B13" s="4" t="s">
        <v>96</v>
      </c>
      <c r="C13" s="10"/>
      <c r="D13" s="11"/>
      <c r="E13" s="14"/>
      <c r="F13" s="31"/>
    </row>
    <row r="14" spans="1:11">
      <c r="A14" s="4" t="s">
        <v>40</v>
      </c>
      <c r="B14" s="4" t="s">
        <v>163</v>
      </c>
      <c r="C14" s="12">
        <f>SUM(C11:C13)</f>
        <v>0</v>
      </c>
      <c r="D14" s="11">
        <f>+E10*C14</f>
        <v>0</v>
      </c>
      <c r="E14" s="44">
        <f>+D14*F14/100</f>
        <v>0</v>
      </c>
      <c r="F14" s="57">
        <v>35</v>
      </c>
      <c r="G14" s="59" t="s">
        <v>149</v>
      </c>
    </row>
    <row r="15" spans="1:11">
      <c r="A15" s="6"/>
      <c r="B15" s="6"/>
      <c r="C15" s="6"/>
      <c r="D15" s="7"/>
      <c r="E15" s="14"/>
      <c r="F15" s="48"/>
      <c r="G15" s="1"/>
    </row>
    <row r="16" spans="1:11" ht="43.5" customHeight="1">
      <c r="A16" s="6" t="s">
        <v>0</v>
      </c>
      <c r="B16" s="6" t="s">
        <v>1</v>
      </c>
      <c r="C16" s="6" t="s">
        <v>2</v>
      </c>
      <c r="D16" s="38" t="s">
        <v>123</v>
      </c>
      <c r="E16" s="8" t="s">
        <v>122</v>
      </c>
      <c r="F16" s="8" t="s">
        <v>124</v>
      </c>
      <c r="G16" s="1"/>
    </row>
    <row r="17" spans="1:7">
      <c r="A17" s="6" t="s">
        <v>51</v>
      </c>
      <c r="B17" s="20" t="s">
        <v>45</v>
      </c>
      <c r="C17" s="68" t="s">
        <v>139</v>
      </c>
      <c r="D17" s="69"/>
      <c r="E17" s="56">
        <v>23</v>
      </c>
      <c r="F17" s="30"/>
      <c r="G17" s="1"/>
    </row>
    <row r="18" spans="1:7">
      <c r="A18" s="4" t="s">
        <v>52</v>
      </c>
      <c r="B18" s="4" t="s">
        <v>127</v>
      </c>
      <c r="C18" s="10"/>
      <c r="D18" s="11"/>
      <c r="E18" s="14"/>
      <c r="F18" s="31"/>
    </row>
    <row r="19" spans="1:7" ht="17.25">
      <c r="A19" s="4" t="s">
        <v>53</v>
      </c>
      <c r="B19" s="4" t="s">
        <v>126</v>
      </c>
      <c r="C19" s="10"/>
      <c r="D19" s="11"/>
      <c r="E19" s="14"/>
      <c r="F19" s="31"/>
    </row>
    <row r="20" spans="1:7" ht="17.25">
      <c r="A20" s="4" t="s">
        <v>129</v>
      </c>
      <c r="B20" s="4" t="s">
        <v>96</v>
      </c>
      <c r="C20" s="10"/>
      <c r="D20" s="11"/>
      <c r="E20" s="14"/>
      <c r="F20" s="31"/>
    </row>
    <row r="21" spans="1:7">
      <c r="A21" s="4" t="s">
        <v>54</v>
      </c>
      <c r="B21" s="4" t="s">
        <v>164</v>
      </c>
      <c r="C21" s="12">
        <f>SUM(C18:C20)</f>
        <v>0</v>
      </c>
      <c r="D21" s="11">
        <f>+E17*C21</f>
        <v>0</v>
      </c>
      <c r="E21" s="44">
        <f>+D21*F21/100</f>
        <v>0</v>
      </c>
      <c r="F21" s="57">
        <v>35</v>
      </c>
      <c r="G21" s="59" t="s">
        <v>149</v>
      </c>
    </row>
    <row r="22" spans="1:7">
      <c r="A22" s="6"/>
      <c r="B22" s="6"/>
      <c r="C22" s="6"/>
      <c r="D22" s="7"/>
      <c r="E22" s="14"/>
      <c r="F22" s="32"/>
    </row>
    <row r="23" spans="1:7" ht="30">
      <c r="A23" s="6" t="s">
        <v>0</v>
      </c>
      <c r="B23" s="6" t="s">
        <v>1</v>
      </c>
      <c r="C23" s="6" t="s">
        <v>2</v>
      </c>
      <c r="D23" s="21" t="s">
        <v>32</v>
      </c>
      <c r="E23" s="8" t="s">
        <v>43</v>
      </c>
      <c r="F23" s="31"/>
    </row>
    <row r="24" spans="1:7">
      <c r="A24" s="6" t="s">
        <v>67</v>
      </c>
      <c r="B24" s="20" t="s">
        <v>46</v>
      </c>
      <c r="C24" s="68" t="s">
        <v>140</v>
      </c>
      <c r="D24" s="69"/>
      <c r="E24" s="56">
        <v>5</v>
      </c>
      <c r="F24" s="30"/>
    </row>
    <row r="25" spans="1:7">
      <c r="A25" s="4" t="s">
        <v>68</v>
      </c>
      <c r="B25" s="4" t="s">
        <v>127</v>
      </c>
      <c r="C25" s="10"/>
      <c r="D25" s="11"/>
      <c r="E25" s="14"/>
      <c r="F25" s="31"/>
    </row>
    <row r="26" spans="1:7" ht="17.25">
      <c r="A26" s="4" t="s">
        <v>69</v>
      </c>
      <c r="B26" s="4" t="s">
        <v>126</v>
      </c>
      <c r="C26" s="10"/>
      <c r="D26" s="11"/>
      <c r="E26" s="14"/>
      <c r="F26" s="31"/>
    </row>
    <row r="27" spans="1:7" ht="17.25">
      <c r="A27" s="4" t="s">
        <v>130</v>
      </c>
      <c r="B27" s="4" t="s">
        <v>96</v>
      </c>
      <c r="C27" s="10"/>
      <c r="D27" s="11"/>
      <c r="E27" s="14"/>
      <c r="F27" s="31"/>
    </row>
    <row r="28" spans="1:7">
      <c r="A28" s="4" t="s">
        <v>70</v>
      </c>
      <c r="B28" s="4" t="s">
        <v>135</v>
      </c>
      <c r="C28" s="12">
        <f>SUM(C25:C27)</f>
        <v>0</v>
      </c>
      <c r="D28" s="11">
        <f>+E24*C28</f>
        <v>0</v>
      </c>
      <c r="E28" s="44">
        <f>+D28*F28/100</f>
        <v>0</v>
      </c>
      <c r="F28" s="57">
        <v>35</v>
      </c>
      <c r="G28" s="59" t="s">
        <v>149</v>
      </c>
    </row>
    <row r="29" spans="1:7">
      <c r="A29" s="6"/>
      <c r="B29" s="6"/>
      <c r="C29" s="6"/>
      <c r="D29" s="7"/>
      <c r="E29" s="14"/>
      <c r="F29" s="32"/>
    </row>
    <row r="30" spans="1:7" ht="30.75" customHeight="1">
      <c r="A30" s="6" t="s">
        <v>0</v>
      </c>
      <c r="B30" s="6" t="s">
        <v>1</v>
      </c>
      <c r="C30" s="6" t="s">
        <v>2</v>
      </c>
      <c r="D30" s="21" t="s">
        <v>32</v>
      </c>
      <c r="E30" s="8" t="s">
        <v>43</v>
      </c>
      <c r="F30" s="31"/>
    </row>
    <row r="31" spans="1:7">
      <c r="A31" s="6" t="s">
        <v>71</v>
      </c>
      <c r="B31" s="20" t="s">
        <v>47</v>
      </c>
      <c r="C31" s="68" t="s">
        <v>141</v>
      </c>
      <c r="D31" s="69"/>
      <c r="E31" s="56">
        <v>15</v>
      </c>
      <c r="F31" s="30"/>
    </row>
    <row r="32" spans="1:7">
      <c r="A32" s="4" t="s">
        <v>72</v>
      </c>
      <c r="B32" s="4" t="s">
        <v>127</v>
      </c>
      <c r="C32" s="10"/>
      <c r="D32" s="11"/>
      <c r="E32" s="14"/>
      <c r="F32" s="31"/>
    </row>
    <row r="33" spans="1:7" ht="17.25">
      <c r="A33" s="4" t="s">
        <v>73</v>
      </c>
      <c r="B33" s="4" t="s">
        <v>126</v>
      </c>
      <c r="C33" s="10"/>
      <c r="D33" s="11"/>
      <c r="E33" s="14"/>
      <c r="F33" s="31"/>
    </row>
    <row r="34" spans="1:7" ht="17.25">
      <c r="A34" s="4" t="s">
        <v>131</v>
      </c>
      <c r="B34" s="4" t="s">
        <v>96</v>
      </c>
      <c r="C34" s="10"/>
      <c r="D34" s="11"/>
      <c r="E34" s="14"/>
      <c r="F34" s="31"/>
    </row>
    <row r="35" spans="1:7">
      <c r="A35" s="4" t="s">
        <v>74</v>
      </c>
      <c r="B35" s="4" t="s">
        <v>165</v>
      </c>
      <c r="C35" s="12">
        <f>SUM(C32:C34)</f>
        <v>0</v>
      </c>
      <c r="D35" s="11">
        <f>+E31*C35</f>
        <v>0</v>
      </c>
      <c r="E35" s="44">
        <f>+D35*F35/100</f>
        <v>0</v>
      </c>
      <c r="F35" s="57">
        <v>35</v>
      </c>
      <c r="G35" s="59" t="s">
        <v>149</v>
      </c>
    </row>
    <row r="36" spans="1:7">
      <c r="A36" s="6"/>
      <c r="B36" s="6"/>
      <c r="C36" s="6"/>
      <c r="D36" s="7"/>
      <c r="E36" s="14"/>
      <c r="F36" s="32"/>
    </row>
    <row r="37" spans="1:7" ht="30">
      <c r="A37" s="6" t="s">
        <v>0</v>
      </c>
      <c r="B37" s="6" t="s">
        <v>1</v>
      </c>
      <c r="C37" s="6" t="s">
        <v>2</v>
      </c>
      <c r="D37" s="21" t="s">
        <v>32</v>
      </c>
      <c r="E37" s="8" t="s">
        <v>43</v>
      </c>
      <c r="F37" s="31"/>
    </row>
    <row r="38" spans="1:7">
      <c r="A38" s="6" t="s">
        <v>75</v>
      </c>
      <c r="B38" s="20" t="s">
        <v>48</v>
      </c>
      <c r="C38" s="68" t="s">
        <v>142</v>
      </c>
      <c r="D38" s="69"/>
      <c r="E38" s="56">
        <v>15</v>
      </c>
      <c r="F38" s="30"/>
    </row>
    <row r="39" spans="1:7">
      <c r="A39" s="4" t="s">
        <v>76</v>
      </c>
      <c r="B39" s="4" t="s">
        <v>127</v>
      </c>
      <c r="C39" s="10"/>
      <c r="D39" s="11"/>
      <c r="E39" s="14"/>
      <c r="F39" s="31"/>
    </row>
    <row r="40" spans="1:7" ht="17.25">
      <c r="A40" s="4" t="s">
        <v>77</v>
      </c>
      <c r="B40" s="4" t="s">
        <v>126</v>
      </c>
      <c r="C40" s="10"/>
      <c r="D40" s="11"/>
      <c r="E40" s="14"/>
      <c r="F40" s="31"/>
    </row>
    <row r="41" spans="1:7" ht="17.25">
      <c r="A41" s="4" t="s">
        <v>132</v>
      </c>
      <c r="B41" s="4" t="s">
        <v>96</v>
      </c>
      <c r="C41" s="10"/>
      <c r="D41" s="11"/>
      <c r="E41" s="14"/>
      <c r="F41" s="31"/>
    </row>
    <row r="42" spans="1:7">
      <c r="A42" s="4" t="s">
        <v>78</v>
      </c>
      <c r="B42" s="4" t="s">
        <v>136</v>
      </c>
      <c r="C42" s="12">
        <f>SUM(C39:C41)</f>
        <v>0</v>
      </c>
      <c r="D42" s="11">
        <f>+E38*C42</f>
        <v>0</v>
      </c>
      <c r="E42" s="44">
        <f>+D42*F42/100</f>
        <v>0</v>
      </c>
      <c r="F42" s="57">
        <v>35</v>
      </c>
      <c r="G42" s="59" t="s">
        <v>149</v>
      </c>
    </row>
    <row r="43" spans="1:7">
      <c r="A43" s="6"/>
      <c r="B43" s="6"/>
      <c r="C43" s="6"/>
      <c r="D43" s="7"/>
      <c r="E43" s="14"/>
      <c r="F43" s="32"/>
    </row>
    <row r="44" spans="1:7" ht="30">
      <c r="A44" s="6" t="s">
        <v>0</v>
      </c>
      <c r="B44" s="6" t="s">
        <v>1</v>
      </c>
      <c r="C44" s="6" t="s">
        <v>2</v>
      </c>
      <c r="D44" s="21" t="s">
        <v>32</v>
      </c>
      <c r="E44" s="8" t="s">
        <v>43</v>
      </c>
      <c r="F44" s="31"/>
    </row>
    <row r="45" spans="1:7">
      <c r="A45" s="6" t="s">
        <v>79</v>
      </c>
      <c r="B45" s="20" t="s">
        <v>49</v>
      </c>
      <c r="C45" s="68" t="s">
        <v>143</v>
      </c>
      <c r="D45" s="69"/>
      <c r="E45" s="56">
        <v>10</v>
      </c>
      <c r="F45" s="30"/>
    </row>
    <row r="46" spans="1:7">
      <c r="A46" s="4" t="s">
        <v>80</v>
      </c>
      <c r="B46" s="4" t="s">
        <v>127</v>
      </c>
      <c r="C46" s="10"/>
      <c r="D46" s="11"/>
      <c r="E46" s="14"/>
      <c r="F46" s="31"/>
    </row>
    <row r="47" spans="1:7" ht="17.25">
      <c r="A47" s="4" t="s">
        <v>81</v>
      </c>
      <c r="B47" s="4" t="s">
        <v>126</v>
      </c>
      <c r="C47" s="10"/>
      <c r="D47" s="11"/>
      <c r="E47" s="14"/>
      <c r="F47" s="31"/>
    </row>
    <row r="48" spans="1:7" ht="17.25">
      <c r="A48" s="4" t="s">
        <v>133</v>
      </c>
      <c r="B48" s="4" t="s">
        <v>96</v>
      </c>
      <c r="C48" s="10"/>
      <c r="D48" s="11"/>
      <c r="E48" s="14"/>
      <c r="F48" s="31"/>
    </row>
    <row r="49" spans="1:7">
      <c r="A49" s="4" t="s">
        <v>82</v>
      </c>
      <c r="B49" s="4" t="s">
        <v>166</v>
      </c>
      <c r="C49" s="12">
        <f>SUM(C46:C48)</f>
        <v>0</v>
      </c>
      <c r="D49" s="11">
        <f>+E45*C49</f>
        <v>0</v>
      </c>
      <c r="E49" s="44">
        <f>+D49*F49/100</f>
        <v>0</v>
      </c>
      <c r="F49" s="57">
        <v>35</v>
      </c>
      <c r="G49" s="59" t="s">
        <v>149</v>
      </c>
    </row>
    <row r="50" spans="1:7">
      <c r="A50" s="6"/>
      <c r="B50" s="6"/>
      <c r="C50" s="6"/>
      <c r="D50" s="7"/>
      <c r="E50" s="14"/>
      <c r="F50" s="32"/>
    </row>
    <row r="51" spans="1:7" ht="30">
      <c r="A51" s="6" t="s">
        <v>0</v>
      </c>
      <c r="B51" s="6" t="s">
        <v>1</v>
      </c>
      <c r="C51" s="6" t="s">
        <v>2</v>
      </c>
      <c r="D51" s="21" t="s">
        <v>32</v>
      </c>
      <c r="E51" s="8" t="s">
        <v>43</v>
      </c>
      <c r="F51" s="31"/>
    </row>
    <row r="52" spans="1:7">
      <c r="A52" s="6" t="s">
        <v>83</v>
      </c>
      <c r="B52" s="20" t="s">
        <v>50</v>
      </c>
      <c r="C52" s="68" t="s">
        <v>144</v>
      </c>
      <c r="D52" s="69"/>
      <c r="E52" s="56">
        <v>4</v>
      </c>
      <c r="F52" s="30"/>
    </row>
    <row r="53" spans="1:7">
      <c r="A53" s="4" t="s">
        <v>84</v>
      </c>
      <c r="B53" s="4" t="s">
        <v>127</v>
      </c>
      <c r="C53" s="10"/>
      <c r="D53" s="11"/>
      <c r="E53" s="14"/>
      <c r="F53" s="31"/>
    </row>
    <row r="54" spans="1:7" ht="17.25">
      <c r="A54" s="4" t="s">
        <v>85</v>
      </c>
      <c r="B54" s="4" t="s">
        <v>126</v>
      </c>
      <c r="C54" s="10"/>
      <c r="D54" s="11"/>
      <c r="E54" s="14"/>
      <c r="F54" s="31"/>
    </row>
    <row r="55" spans="1:7" ht="17.25">
      <c r="A55" s="4" t="s">
        <v>134</v>
      </c>
      <c r="B55" s="4" t="s">
        <v>96</v>
      </c>
      <c r="C55" s="10"/>
      <c r="D55" s="11"/>
      <c r="E55" s="14"/>
      <c r="F55" s="31"/>
    </row>
    <row r="56" spans="1:7">
      <c r="A56" s="4" t="s">
        <v>86</v>
      </c>
      <c r="B56" s="4" t="s">
        <v>167</v>
      </c>
      <c r="C56" s="12">
        <f>SUM(C53:C55)</f>
        <v>0</v>
      </c>
      <c r="D56" s="11">
        <f>+E52*C56</f>
        <v>0</v>
      </c>
      <c r="E56" s="44">
        <f>+D56*F56/100</f>
        <v>0</v>
      </c>
      <c r="F56" s="57">
        <v>35</v>
      </c>
      <c r="G56" s="59" t="s">
        <v>149</v>
      </c>
    </row>
    <row r="57" spans="1:7">
      <c r="A57" s="6"/>
      <c r="B57" s="6"/>
      <c r="C57" s="6"/>
      <c r="D57" s="7"/>
      <c r="E57" s="14"/>
      <c r="F57" s="32"/>
    </row>
    <row r="59" spans="1:7">
      <c r="D59" s="49" t="s">
        <v>89</v>
      </c>
      <c r="E59" s="50">
        <f>+(E7+E14+E21+E28+E35+E42+E49+E56)/2</f>
        <v>0</v>
      </c>
    </row>
  </sheetData>
  <autoFilter ref="E2:E12"/>
  <mergeCells count="8">
    <mergeCell ref="C45:D45"/>
    <mergeCell ref="C52:D52"/>
    <mergeCell ref="C3:D3"/>
    <mergeCell ref="C10:D10"/>
    <mergeCell ref="C17:D17"/>
    <mergeCell ref="C24:D24"/>
    <mergeCell ref="C31:D31"/>
    <mergeCell ref="C38:D3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C5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tabSelected="1" zoomScale="115" zoomScaleNormal="115" workbookViewId="0">
      <selection activeCell="E20" sqref="E20"/>
    </sheetView>
  </sheetViews>
  <sheetFormatPr defaultRowHeight="15"/>
  <cols>
    <col min="2" max="2" width="54.85546875" customWidth="1"/>
    <col min="3" max="3" width="25.7109375" customWidth="1"/>
    <col min="4" max="4" width="11.85546875" customWidth="1"/>
    <col min="5" max="5" width="12.28515625" customWidth="1"/>
    <col min="6" max="6" width="15.7109375" customWidth="1"/>
    <col min="7" max="7" width="18.85546875" customWidth="1"/>
    <col min="8" max="8" width="24.42578125" customWidth="1"/>
  </cols>
  <sheetData>
    <row r="1" spans="1:12" ht="21">
      <c r="B1" s="13" t="s">
        <v>108</v>
      </c>
      <c r="E1" s="2"/>
    </row>
    <row r="2" spans="1:12">
      <c r="E2" s="3"/>
    </row>
    <row r="3" spans="1:12" ht="56.25" customHeight="1">
      <c r="A3" s="6" t="s">
        <v>0</v>
      </c>
      <c r="B3" s="6" t="s">
        <v>94</v>
      </c>
      <c r="C3" s="6" t="s">
        <v>168</v>
      </c>
      <c r="D3" s="38" t="s">
        <v>160</v>
      </c>
      <c r="E3" s="38" t="s">
        <v>93</v>
      </c>
      <c r="F3" s="8" t="s">
        <v>158</v>
      </c>
    </row>
    <row r="4" spans="1:12" ht="15.75" customHeight="1">
      <c r="A4" s="6" t="s">
        <v>97</v>
      </c>
      <c r="B4" s="22" t="s">
        <v>58</v>
      </c>
      <c r="C4" s="5"/>
      <c r="D4" s="5"/>
      <c r="E4" s="14"/>
      <c r="F4" s="14"/>
      <c r="K4" s="15"/>
      <c r="L4" s="15"/>
    </row>
    <row r="5" spans="1:12">
      <c r="A5" s="4" t="s">
        <v>98</v>
      </c>
      <c r="B5" s="4" t="s">
        <v>59</v>
      </c>
      <c r="C5" s="34"/>
      <c r="D5" s="52">
        <f>+F5*C5/100</f>
        <v>0</v>
      </c>
      <c r="E5" s="37"/>
      <c r="F5" s="19">
        <v>85</v>
      </c>
      <c r="K5" s="16"/>
      <c r="L5" s="15"/>
    </row>
    <row r="6" spans="1:12">
      <c r="A6" s="4" t="s">
        <v>99</v>
      </c>
      <c r="B6" s="4" t="s">
        <v>60</v>
      </c>
      <c r="C6" s="34"/>
      <c r="D6" s="52">
        <f t="shared" ref="D6:D12" si="0">+F6*C6/100</f>
        <v>0</v>
      </c>
      <c r="E6" s="37"/>
      <c r="F6" s="19">
        <v>5</v>
      </c>
      <c r="K6" s="16"/>
      <c r="L6" s="15"/>
    </row>
    <row r="7" spans="1:12">
      <c r="A7" s="4" t="s">
        <v>100</v>
      </c>
      <c r="B7" s="4" t="s">
        <v>61</v>
      </c>
      <c r="C7" s="34"/>
      <c r="D7" s="52">
        <f t="shared" si="0"/>
        <v>0</v>
      </c>
      <c r="E7" s="37"/>
      <c r="F7" s="19">
        <v>5</v>
      </c>
      <c r="K7" s="16"/>
      <c r="L7" s="15"/>
    </row>
    <row r="8" spans="1:12">
      <c r="A8" s="4" t="s">
        <v>101</v>
      </c>
      <c r="B8" s="4" t="s">
        <v>62</v>
      </c>
      <c r="C8" s="34"/>
      <c r="D8" s="52">
        <f t="shared" si="0"/>
        <v>0</v>
      </c>
      <c r="E8" s="37"/>
      <c r="F8" s="19">
        <v>1</v>
      </c>
      <c r="G8" s="9"/>
      <c r="H8" s="18"/>
      <c r="K8" s="15"/>
      <c r="L8" s="15"/>
    </row>
    <row r="9" spans="1:12">
      <c r="A9" s="4" t="s">
        <v>102</v>
      </c>
      <c r="B9" s="4" t="s">
        <v>63</v>
      </c>
      <c r="C9" s="34"/>
      <c r="D9" s="52">
        <f t="shared" si="0"/>
        <v>0</v>
      </c>
      <c r="E9" s="37"/>
      <c r="F9" s="19">
        <v>1</v>
      </c>
    </row>
    <row r="10" spans="1:12">
      <c r="A10" s="4" t="s">
        <v>103</v>
      </c>
      <c r="B10" s="4" t="s">
        <v>111</v>
      </c>
      <c r="C10" s="34"/>
      <c r="D10" s="52">
        <f t="shared" si="0"/>
        <v>0</v>
      </c>
      <c r="E10" s="37"/>
      <c r="F10" s="19">
        <v>1</v>
      </c>
    </row>
    <row r="11" spans="1:12">
      <c r="A11" s="4" t="s">
        <v>104</v>
      </c>
      <c r="B11" s="4" t="s">
        <v>64</v>
      </c>
      <c r="C11" s="34"/>
      <c r="D11" s="52">
        <f t="shared" si="0"/>
        <v>0</v>
      </c>
      <c r="E11" s="37"/>
      <c r="F11" s="19">
        <v>1</v>
      </c>
    </row>
    <row r="12" spans="1:12">
      <c r="A12" s="4" t="s">
        <v>109</v>
      </c>
      <c r="B12" s="4" t="s">
        <v>110</v>
      </c>
      <c r="C12" s="34"/>
      <c r="D12" s="52">
        <f t="shared" si="0"/>
        <v>0</v>
      </c>
      <c r="E12" s="37"/>
      <c r="F12" s="19">
        <v>1</v>
      </c>
    </row>
    <row r="13" spans="1:12">
      <c r="A13" s="6" t="s">
        <v>105</v>
      </c>
      <c r="B13" s="6" t="s">
        <v>92</v>
      </c>
      <c r="C13" s="35"/>
      <c r="D13" s="53">
        <f>SUM(D5:D12)</f>
        <v>0</v>
      </c>
      <c r="E13" s="36">
        <f>100-D13</f>
        <v>100</v>
      </c>
      <c r="F13" s="14">
        <f>SUM(F5:F12)</f>
        <v>100</v>
      </c>
    </row>
    <row r="14" spans="1:12">
      <c r="B14" s="42" t="s">
        <v>87</v>
      </c>
      <c r="C14" s="39"/>
      <c r="D14" s="39"/>
      <c r="E14" s="40">
        <f>+'corpo pompa'!E44</f>
        <v>0</v>
      </c>
      <c r="F14" s="41"/>
    </row>
    <row r="15" spans="1:12">
      <c r="B15" s="42" t="s">
        <v>88</v>
      </c>
      <c r="C15" s="39"/>
      <c r="D15" s="39"/>
      <c r="E15" s="40">
        <f>+'corpo pompa'!E45</f>
        <v>0</v>
      </c>
      <c r="F15" s="41"/>
    </row>
    <row r="16" spans="1:12">
      <c r="B16" s="42" t="s">
        <v>90</v>
      </c>
      <c r="C16" s="30"/>
      <c r="D16" s="30"/>
      <c r="E16" s="65">
        <f>+'motori elettrici'!E59</f>
        <v>0</v>
      </c>
      <c r="F16" s="43"/>
    </row>
    <row r="17" spans="2:7">
      <c r="B17" s="64" t="s">
        <v>91</v>
      </c>
      <c r="C17" s="62"/>
      <c r="D17" s="41"/>
      <c r="E17" s="63">
        <f>SUM(E14:E16)</f>
        <v>0</v>
      </c>
      <c r="F17" s="61"/>
      <c r="G17" s="60"/>
    </row>
    <row r="18" spans="2:7">
      <c r="B18" s="43" t="s">
        <v>159</v>
      </c>
      <c r="C18" s="62"/>
      <c r="D18" s="41"/>
      <c r="E18" s="63">
        <f>+E13*15000/100</f>
        <v>15000</v>
      </c>
      <c r="F18" s="61"/>
      <c r="G18" s="60"/>
    </row>
    <row r="19" spans="2:7">
      <c r="B19" s="66" t="s">
        <v>161</v>
      </c>
      <c r="C19" s="62"/>
      <c r="D19" s="41"/>
      <c r="E19" s="67">
        <f>SUM(E17:E18)</f>
        <v>15000</v>
      </c>
      <c r="F19" s="44"/>
      <c r="G19" s="60"/>
    </row>
  </sheetData>
  <autoFilter ref="F3:F13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E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corpo pompa</vt:lpstr>
      <vt:lpstr>motori elettrici</vt:lpstr>
      <vt:lpstr>ricambi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Castellin Roberto</dc:creator>
  <cp:lastModifiedBy>user</cp:lastModifiedBy>
  <cp:lastPrinted>2023-03-05T09:23:30Z</cp:lastPrinted>
  <dcterms:created xsi:type="dcterms:W3CDTF">2018-06-27T12:19:24Z</dcterms:created>
  <dcterms:modified xsi:type="dcterms:W3CDTF">2023-04-21T07:46:19Z</dcterms:modified>
</cp:coreProperties>
</file>